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<sst xmlns="http://schemas.openxmlformats.org/spreadsheetml/2006/main" count="19" uniqueCount="19">
  <si>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Umrechnen der Temperaturen in Widerstände für den Pt100</t>
  </si>
  <si>
    <t>Temperatur in °C</t>
  </si>
  <si>
    <r>
      <rPr>
        <sz val="10"/>
        <color indexed="8"/>
        <rFont val="Arial"/>
        <family val="0"/>
      </rPr>
      <t>&lt;= InPut</t>
    </r>
  </si>
  <si>
    <t>Put =&gt;</t>
  </si>
  <si>
    <t>Unter 0°C-Formal</t>
  </si>
  <si>
    <t>Widerstand in Ohm</t>
  </si>
  <si>
    <r>
      <rPr>
        <sz val="10"/>
        <color indexed="8"/>
        <rFont val="Arial"/>
        <family val="0"/>
      </rPr>
      <t>&lt;= OutPut</t>
    </r>
  </si>
  <si>
    <t>Put=&gt;</t>
  </si>
  <si>
    <t>Über 0°C-Formel</t>
  </si>
  <si>
    <t>Widerstand in Ohm</t>
  </si>
  <si>
    <r>
      <rPr>
        <sz val="10"/>
        <color indexed="8"/>
        <rFont val="Arial"/>
        <family val="0"/>
      </rPr>
      <t>&lt;= InPut</t>
    </r>
  </si>
  <si>
    <t>Put =&gt;</t>
  </si>
  <si>
    <t>Unter 0°C-Formal</t>
  </si>
  <si>
    <t>a</t>
  </si>
  <si>
    <t>b</t>
  </si>
  <si>
    <t>Temperatur in °C</t>
  </si>
  <si>
    <r>
      <rPr>
        <sz val="10"/>
        <color indexed="8"/>
        <rFont val="Arial"/>
        <family val="0"/>
      </rPr>
      <t>&lt;= OutPut</t>
    </r>
  </si>
  <si>
    <t>Put=&gt;</t>
  </si>
  <si>
    <t>Über 0°C-Formel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</si>
</sst>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"/>
    <numFmt numFmtId="167" formatCode="0.00000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00390625" style="1" customWidth="1"/>
    <col min="2" max="2" width="16.8515625" style="1" customWidth="1"/>
    <col min="3" max="3" width="7.7109375" style="1" customWidth="1"/>
    <col min="4" max="4" width="16.8515625" style="1" customWidth="1"/>
    <col min="5" max="5" width="6.421875" style="2" customWidth="1"/>
    <col min="6" max="6" width="15.140625" style="1" customWidth="1"/>
    <col min="7" max="7" width="12.421875" style="1" customWidth="1"/>
    <col min="8" max="8" width="14.7109375" style="1" customWidth="1"/>
    <col min="9" max="11" width="11.28125" style="1" customWidth="1"/>
    <col min="12" max="256" width="11.00390625" style="1" customWidth="1"/>
  </cols>
  <sheetData>
    <row r="1" spans="2:8" s="1" customFormat="1" ht="12">
      <c r="B1" s="3"/>
      <c r="C1" s="3"/>
      <c r="D1" s="3"/>
      <c r="E1" s="4"/>
      <c r="F1" s="3"/>
      <c r="G1" s="3"/>
      <c r="H1" s="3"/>
    </row>
    <row r="2" spans="1:8" s="8" customFormat="1" ht="16.5">
      <c r="A2" s="5" t="s">
        <v>0</v>
      </c>
      <c r="B2" s="6"/>
      <c r="C2" s="6"/>
      <c r="D2" s="6"/>
      <c r="E2" s="7"/>
      <c r="F2" s="6"/>
      <c r="G2" s="6"/>
      <c r="H2" s="6"/>
    </row>
    <row r="3" spans="2:8" s="1" customFormat="1" ht="12">
      <c r="B3" s="3"/>
      <c r="C3" s="3"/>
      <c r="D3" s="3"/>
      <c r="E3" s="4"/>
      <c r="F3" s="3"/>
      <c r="G3" s="3"/>
      <c r="H3" s="3"/>
    </row>
    <row r="4" spans="2:8" s="1" customFormat="1" ht="12">
      <c r="B4" s="3"/>
      <c r="C4" s="3"/>
      <c r="D4" s="3"/>
      <c r="E4" s="4"/>
      <c r="F4" s="3"/>
      <c r="G4" s="3"/>
      <c r="H4" s="3"/>
    </row>
    <row r="5" spans="2:8" s="1" customFormat="1" ht="12">
      <c r="B5" s="3"/>
      <c r="C5" s="3"/>
      <c r="D5" s="3"/>
      <c r="E5" s="4"/>
      <c r="F5" s="3"/>
      <c r="G5" s="3"/>
      <c r="H5" s="3"/>
    </row>
    <row r="6" spans="1:8" s="1" customFormat="1" ht="13.5">
      <c r="A6" s="1"/>
      <c r="B6" s="9" t="s">
        <v>1</v>
      </c>
      <c r="C6" s="9">
        <v>0</v>
      </c>
      <c r="D6" s="3" t="s">
        <v>2</v>
      </c>
      <c r="E6" s="4" t="s">
        <v>3</v>
      </c>
      <c r="F6" s="9" t="s">
        <v>4</v>
      </c>
      <c r="G6" s="10">
        <f>100+3.90802*10^(-1)*C6-5.802*10^(-5)*C6^2-4.2735*10^(-10)*(C6-100)*C6^3</f>
        <v>100</v>
      </c>
      <c r="H6" s="3"/>
    </row>
    <row r="7" spans="1:8" s="1" customFormat="1" ht="13.5">
      <c r="A7" s="1"/>
      <c r="B7" s="9" t="s">
        <v>5</v>
      </c>
      <c r="C7" s="11">
        <f>IF(C6&lt;0,G6,G7)</f>
        <v>100</v>
      </c>
      <c r="D7" s="3" t="s">
        <v>6</v>
      </c>
      <c r="E7" s="4" t="s">
        <v>7</v>
      </c>
      <c r="F7" s="9" t="s">
        <v>8</v>
      </c>
      <c r="G7" s="10">
        <f>100+3.90802*10^(-1)*C6-5.802*10^(-5)*C6^2</f>
        <v>100</v>
      </c>
      <c r="H7" s="3"/>
    </row>
    <row r="8" spans="2:8" s="1" customFormat="1" ht="12">
      <c r="B8" s="3"/>
      <c r="C8" s="3"/>
      <c r="D8" s="3"/>
      <c r="E8" s="4"/>
      <c r="F8" s="3"/>
      <c r="G8" s="3"/>
      <c r="H8" s="3"/>
    </row>
    <row r="9" spans="1:11" s="1" customFormat="1" ht="13.5">
      <c r="A9" s="1"/>
      <c r="B9" s="9" t="s">
        <v>9</v>
      </c>
      <c r="C9" s="9">
        <v>100</v>
      </c>
      <c r="D9" s="3" t="s">
        <v>10</v>
      </c>
      <c r="E9" s="4" t="s">
        <v>11</v>
      </c>
      <c r="F9" s="9" t="s">
        <v>12</v>
      </c>
      <c r="G9" s="9">
        <f>0.0000000001597*($C$9)^5-0.00000002951*($C$9)^4-0.000004784*($C$9)^3+0.002613*($C$9)^2+2.219*($C$9)-241.9</f>
        <v>-0.008000000000038199</v>
      </c>
      <c r="H9" s="3"/>
      <c r="J9" s="3" t="s">
        <v>13</v>
      </c>
      <c r="K9" s="3" t="s">
        <v>14</v>
      </c>
    </row>
    <row r="10" spans="1:11" s="1" customFormat="1" ht="13.5">
      <c r="A10" s="1"/>
      <c r="B10" s="9" t="s">
        <v>15</v>
      </c>
      <c r="C10" s="12">
        <f>IF(C9&lt;100,G9,G10)</f>
        <v>0</v>
      </c>
      <c r="D10" s="3" t="s">
        <v>16</v>
      </c>
      <c r="E10" s="4" t="s">
        <v>17</v>
      </c>
      <c r="F10" s="9" t="s">
        <v>18</v>
      </c>
      <c r="G10" s="10">
        <f>($K$10/(2*$J$10))-SQRT((($K$10^2)/(4*($J$10^2)))-((C9-100)/$J$10))</f>
        <v>0</v>
      </c>
      <c r="H10" s="3"/>
      <c r="J10" s="13">
        <f>5.802*10^-5</f>
        <v>5.8020000000000004E-05</v>
      </c>
      <c r="K10" s="3">
        <f>3.90802*10^-1</f>
        <v>0.39080200000000004</v>
      </c>
    </row>
  </sheetData>
  <printOptions gridLines="1"/>
  <pageMargins left="0.7875" right="0.7875" top="0.7875" bottom="0.7875" header="0.5118055555555555" footer="0.5118055555555555"/>
  <pageSetup fitToHeight="0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2004-11-10T20:48:33Z</dcterms:created>
  <cp:category/>
  <cp:version/>
  <cp:contentType/>
  <cp:contentStatus/>
  <cp:revision>1</cp:revision>
</cp:coreProperties>
</file>